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-OTHER\personal\dorofmar\1\00 OGE работа с 2011 01 01\01 ЭкономБюро на OGE2\ЕТО по Челябинской обл\Раскрытие информации\РИ для сайта 21г\01.03.21\"/>
    </mc:Choice>
  </mc:AlternateContent>
  <bookViews>
    <workbookView xWindow="0" yWindow="0" windowWidth="28800" windowHeight="12435"/>
  </bookViews>
  <sheets>
    <sheet name="19г.2" sheetId="1" r:id="rId1"/>
    <sheet name="19г.2.." sheetId="2" r:id="rId2"/>
  </sheets>
  <definedNames>
    <definedName name="q" localSheetId="1">#REF!</definedName>
    <definedName name="q">#REF!</definedName>
    <definedName name="qqq" localSheetId="1">#REF!</definedName>
    <definedName name="qqq">#REF!</definedName>
    <definedName name="qwe" localSheetId="1">#REF!</definedName>
    <definedName name="qwe">#REF!</definedName>
    <definedName name="www" localSheetId="1">#REF!</definedName>
    <definedName name="www">#REF!</definedName>
    <definedName name="wwwq" localSheetId="1">#REF!</definedName>
    <definedName name="wwwq">#REF!</definedName>
    <definedName name="дол" localSheetId="1">#REF!</definedName>
    <definedName name="дол">#REF!</definedName>
    <definedName name="ж" localSheetId="1">#REF!</definedName>
    <definedName name="ж">#REF!</definedName>
    <definedName name="Кв" localSheetId="1">#REF!</definedName>
    <definedName name="Кв">#REF!</definedName>
    <definedName name="Кн" localSheetId="1">#REF!</definedName>
    <definedName name="Кн">#REF!</definedName>
    <definedName name="о" localSheetId="1">#REF!</definedName>
    <definedName name="о">#REF!</definedName>
    <definedName name="_xlnm.Print_Area" localSheetId="0">'19г.2'!$A$1:$M$33</definedName>
    <definedName name="_xlnm.Print_Area" localSheetId="1">'19г.2..'!$A$1:$M$33</definedName>
    <definedName name="Рсрi" localSheetId="1">#REF!</definedName>
    <definedName name="Рсрi">#REF!</definedName>
    <definedName name="ыватв" localSheetId="1">#REF!</definedName>
    <definedName name="ыват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I9" i="2" l="1"/>
  <c r="D9" i="2"/>
  <c r="F9" i="2"/>
  <c r="I9" i="1" l="1"/>
  <c r="D9" i="1"/>
  <c r="C18" i="1" l="1"/>
  <c r="I19" i="2" l="1"/>
  <c r="D19" i="2"/>
  <c r="I19" i="1"/>
  <c r="L21" i="2"/>
  <c r="K21" i="2"/>
  <c r="I21" i="2"/>
  <c r="G21" i="2"/>
  <c r="F21" i="2"/>
  <c r="D21" i="2"/>
  <c r="H28" i="2"/>
  <c r="H22" i="2"/>
  <c r="H20" i="2"/>
  <c r="H18" i="2"/>
  <c r="H16" i="2"/>
  <c r="H14" i="2"/>
  <c r="H12" i="2"/>
  <c r="H10" i="2"/>
  <c r="C28" i="2"/>
  <c r="C22" i="2"/>
  <c r="C20" i="2"/>
  <c r="C18" i="2"/>
  <c r="C16" i="2"/>
  <c r="C14" i="2"/>
  <c r="C12" i="2"/>
  <c r="C10" i="2"/>
  <c r="L21" i="1"/>
  <c r="K21" i="1"/>
  <c r="I21" i="1"/>
  <c r="H28" i="1"/>
  <c r="H22" i="1"/>
  <c r="H20" i="1"/>
  <c r="H18" i="1"/>
  <c r="H16" i="1"/>
  <c r="H14" i="1"/>
  <c r="H12" i="1"/>
  <c r="H10" i="1"/>
  <c r="H21" i="2" l="1"/>
  <c r="C21" i="2"/>
  <c r="C9" i="2" s="1"/>
  <c r="C19" i="2" s="1"/>
  <c r="H9" i="2"/>
  <c r="H19" i="2" s="1"/>
  <c r="H21" i="1"/>
  <c r="H9" i="1" s="1"/>
  <c r="H19" i="1" s="1"/>
  <c r="C28" i="1"/>
  <c r="F21" i="1"/>
  <c r="D19" i="1"/>
  <c r="C20" i="1"/>
  <c r="C16" i="1"/>
  <c r="C14" i="1"/>
  <c r="C12" i="1"/>
  <c r="L9" i="2" l="1"/>
  <c r="L19" i="2" s="1"/>
  <c r="K9" i="2"/>
  <c r="K19" i="2" s="1"/>
  <c r="G9" i="2"/>
  <c r="G19" i="2" s="1"/>
  <c r="F19" i="2"/>
  <c r="D21" i="1"/>
  <c r="C22" i="1"/>
  <c r="L9" i="1"/>
  <c r="L19" i="1" s="1"/>
  <c r="K9" i="1"/>
  <c r="K19" i="1" s="1"/>
  <c r="G9" i="1"/>
  <c r="G19" i="1" s="1"/>
  <c r="F9" i="1"/>
  <c r="F19" i="1" s="1"/>
  <c r="C10" i="1"/>
  <c r="C21" i="1" l="1"/>
  <c r="C9" i="1" s="1"/>
  <c r="C19" i="1" s="1"/>
</calcChain>
</file>

<file path=xl/sharedStrings.xml><?xml version="1.0" encoding="utf-8"?>
<sst xmlns="http://schemas.openxmlformats.org/spreadsheetml/2006/main" count="96" uniqueCount="50">
  <si>
    <t>Таблица П1.4</t>
  </si>
  <si>
    <t>Баланс электрической энергии по сетям ВН, СН1, СН11 и НН</t>
  </si>
  <si>
    <t>ООО «ЭТС»</t>
  </si>
  <si>
    <t>(млн. кВт·ч)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</si>
  <si>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</si>
  <si>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</si>
  <si>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</si>
  <si>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</si>
  <si>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</si>
  <si>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</si>
  <si>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</si>
  <si>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</si>
  <si>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</si>
  <si>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</si>
  <si>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</si>
  <si>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СН I</t>
  </si>
  <si>
    <t>СН II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</si>
  <si>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</si>
  <si>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</si>
  <si>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</si>
  <si>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</si>
  <si>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</si>
  <si>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</si>
  <si>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</si>
  <si>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</si>
  <si>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</si>
  <si>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</si>
  <si>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</si>
  <si>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</si>
  <si>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</si>
  <si>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</si>
  <si>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</si>
  <si>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</si>
  <si>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</si>
  <si>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</si>
  <si>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</si>
  <si>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</si>
  <si>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</si>
  <si>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</si>
  <si>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</si>
  <si>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Таблица П1.5</t>
  </si>
  <si>
    <t>Электрическая мощность по диапазонам напряжения ООО «ЭТС»</t>
  </si>
  <si>
    <t>(МВт)</t>
  </si>
  <si>
    <t>Поступление мощности в сеть, всего</t>
  </si>
  <si>
    <t>поступление моности
от других организаций</t>
  </si>
  <si>
    <t>Потери мощности в сети</t>
  </si>
  <si>
    <t>Расход 
на производственные и хозяйственные нужды</t>
  </si>
  <si>
    <t xml:space="preserve">\            </t>
  </si>
  <si>
    <t>Факт - 2020 год</t>
  </si>
  <si>
    <t>План - 2021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</si>
</sst>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right" vertical="top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1" fillId="0" borderId="0" xfId="1" applyNumberFormat="1" applyBorder="1"/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0" fontId="4" fillId="0" borderId="0" xfId="1" applyFont="1"/>
    <xf numFmtId="0" fontId="6" fillId="0" borderId="0" xfId="1" applyFont="1"/>
    <xf numFmtId="0" fontId="2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49" fontId="2" fillId="0" borderId="13" xfId="1" applyNumberFormat="1" applyFont="1" applyBorder="1" applyAlignment="1">
      <alignment horizontal="center" vertical="top"/>
    </xf>
    <xf numFmtId="164" fontId="5" fillId="0" borderId="12" xfId="1" applyNumberFormat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49" fontId="2" fillId="0" borderId="17" xfId="1" applyNumberFormat="1" applyFont="1" applyBorder="1" applyAlignment="1">
      <alignment horizontal="center" vertical="top"/>
    </xf>
    <xf numFmtId="164" fontId="5" fillId="0" borderId="18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/>
    </xf>
    <xf numFmtId="0" fontId="2" fillId="0" borderId="22" xfId="1" applyFont="1" applyBorder="1" applyAlignment="1">
      <alignment horizontal="left" wrapText="1"/>
    </xf>
    <xf numFmtId="0" fontId="2" fillId="0" borderId="23" xfId="1" applyFont="1" applyBorder="1"/>
    <xf numFmtId="0" fontId="2" fillId="0" borderId="24" xfId="1" applyFont="1" applyBorder="1" applyAlignment="1">
      <alignment wrapText="1"/>
    </xf>
    <xf numFmtId="0" fontId="2" fillId="0" borderId="25" xfId="1" applyFont="1" applyBorder="1" applyAlignment="1">
      <alignment horizontal="left" wrapText="1"/>
    </xf>
    <xf numFmtId="164" fontId="5" fillId="0" borderId="3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/>
    </xf>
    <xf numFmtId="164" fontId="5" fillId="0" borderId="13" xfId="1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 vertical="top"/>
    </xf>
    <xf numFmtId="0" fontId="2" fillId="0" borderId="24" xfId="1" applyFont="1" applyBorder="1" applyAlignment="1">
      <alignment horizontal="left" wrapText="1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5" fillId="0" borderId="28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2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5" fontId="2" fillId="0" borderId="14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5" fontId="2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34"/>
  <sheetViews>
    <sheetView tabSelected="1" view="pageBreakPreview" zoomScale="120" zoomScaleNormal="100" zoomScaleSheetLayoutView="120" workbookViewId="0">
      <selection activeCell="H22" sqref="H22:H23"/>
    </sheetView>
  </sheetViews>
  <sheetFormatPr defaultRowHeight="15" x14ac:dyDescent="0.25"/>
  <cols>
    <col min="1" max="1" width="4.7109375" style="1" customWidth="1"/>
    <col min="2" max="2" width="33" style="1" customWidth="1"/>
    <col min="3" max="8" width="9.28515625" style="1" customWidth="1"/>
    <col min="9" max="9" width="8.7109375" style="1" customWidth="1"/>
    <col min="10" max="12" width="8.140625" style="1" customWidth="1"/>
    <col min="13" max="13" width="10.42578125" style="1" customWidth="1"/>
    <col min="14" max="16384" width="9.140625" style="1"/>
  </cols>
  <sheetData>
    <row r="1" spans="1:13" x14ac:dyDescent="0.25">
      <c r="L1" s="2" t="s">
        <v>0</v>
      </c>
    </row>
    <row r="2" spans="1:13" ht="9" customHeight="1" x14ac:dyDescent="0.25"/>
    <row r="3" spans="1:13" ht="16.5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3"/>
    </row>
    <row r="4" spans="1:13" ht="15.75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4"/>
    </row>
    <row r="5" spans="1:13" ht="20.25" customHeight="1" thickBot="1" x14ac:dyDescent="0.3">
      <c r="L5" s="5" t="s">
        <v>3</v>
      </c>
    </row>
    <row r="6" spans="1:13" x14ac:dyDescent="0.25">
      <c r="A6" s="62" t="s">
        <v>4</v>
      </c>
      <c r="B6" s="64" t="s">
        <v>5</v>
      </c>
      <c r="C6" s="69" t="s">
        <v>48</v>
      </c>
      <c r="D6" s="69"/>
      <c r="E6" s="69"/>
      <c r="F6" s="69"/>
      <c r="G6" s="69"/>
      <c r="H6" s="66" t="s">
        <v>49</v>
      </c>
      <c r="I6" s="67"/>
      <c r="J6" s="67"/>
      <c r="K6" s="67"/>
      <c r="L6" s="68"/>
      <c r="M6" s="6"/>
    </row>
    <row r="7" spans="1:13" x14ac:dyDescent="0.25">
      <c r="A7" s="63"/>
      <c r="B7" s="65"/>
      <c r="C7" s="17" t="s">
        <v>6</v>
      </c>
      <c r="D7" s="18" t="s">
        <v>7</v>
      </c>
      <c r="E7" s="18" t="s">
        <v>8</v>
      </c>
      <c r="F7" s="18" t="s">
        <v>9</v>
      </c>
      <c r="G7" s="16" t="s">
        <v>10</v>
      </c>
      <c r="H7" s="38" t="s">
        <v>6</v>
      </c>
      <c r="I7" s="18" t="s">
        <v>7</v>
      </c>
      <c r="J7" s="18" t="s">
        <v>8</v>
      </c>
      <c r="K7" s="18" t="s">
        <v>9</v>
      </c>
      <c r="L7" s="19" t="s">
        <v>10</v>
      </c>
      <c r="M7" s="6"/>
    </row>
    <row r="8" spans="1:13" ht="15.75" thickBot="1" x14ac:dyDescent="0.3">
      <c r="A8" s="40">
        <v>1</v>
      </c>
      <c r="B8" s="49">
        <v>2</v>
      </c>
      <c r="C8" s="50">
        <v>3</v>
      </c>
      <c r="D8" s="29">
        <v>4</v>
      </c>
      <c r="E8" s="29">
        <v>5</v>
      </c>
      <c r="F8" s="29">
        <v>6</v>
      </c>
      <c r="G8" s="51">
        <v>7</v>
      </c>
      <c r="H8" s="40">
        <v>8</v>
      </c>
      <c r="I8" s="29">
        <v>9</v>
      </c>
      <c r="J8" s="29">
        <v>10</v>
      </c>
      <c r="K8" s="29">
        <v>11</v>
      </c>
      <c r="L8" s="30">
        <v>12</v>
      </c>
      <c r="M8" s="6"/>
    </row>
    <row r="9" spans="1:13" ht="30" x14ac:dyDescent="0.25">
      <c r="A9" s="44">
        <v>1</v>
      </c>
      <c r="B9" s="45" t="s">
        <v>11</v>
      </c>
      <c r="C9" s="52">
        <f>C18+C20+C21</f>
        <v>277.24799999999999</v>
      </c>
      <c r="D9" s="53">
        <f>D16</f>
        <v>277.24799999999999</v>
      </c>
      <c r="E9" s="53"/>
      <c r="F9" s="53">
        <f>F10</f>
        <v>79.25</v>
      </c>
      <c r="G9" s="54">
        <f>G10</f>
        <v>2.5739999999999998</v>
      </c>
      <c r="H9" s="52">
        <f>H18+H20+H21</f>
        <v>298.69400000000002</v>
      </c>
      <c r="I9" s="53">
        <f>I16</f>
        <v>298.69400000000002</v>
      </c>
      <c r="J9" s="46"/>
      <c r="K9" s="46">
        <f>K10</f>
        <v>88.168999999999997</v>
      </c>
      <c r="L9" s="48">
        <f>L10</f>
        <v>2.5739999999999998</v>
      </c>
      <c r="M9" s="9"/>
    </row>
    <row r="10" spans="1:13" x14ac:dyDescent="0.25">
      <c r="A10" s="24" t="s">
        <v>12</v>
      </c>
      <c r="B10" s="32" t="s">
        <v>13</v>
      </c>
      <c r="C10" s="39">
        <f>SUM(D10:G10)</f>
        <v>81.823999999999998</v>
      </c>
      <c r="D10" s="8"/>
      <c r="E10" s="8"/>
      <c r="F10" s="8">
        <v>79.25</v>
      </c>
      <c r="G10" s="23">
        <v>2.5739999999999998</v>
      </c>
      <c r="H10" s="39">
        <f>SUM(I10:L10)</f>
        <v>90.742999999999995</v>
      </c>
      <c r="I10" s="8"/>
      <c r="J10" s="8"/>
      <c r="K10" s="8">
        <v>88.168999999999997</v>
      </c>
      <c r="L10" s="23">
        <v>2.5739999999999998</v>
      </c>
      <c r="M10" s="9"/>
    </row>
    <row r="11" spans="1:13" x14ac:dyDescent="0.25">
      <c r="A11" s="24"/>
      <c r="B11" s="32" t="s">
        <v>14</v>
      </c>
      <c r="C11" s="39"/>
      <c r="D11" s="8"/>
      <c r="E11" s="8"/>
      <c r="F11" s="8"/>
      <c r="G11" s="23"/>
      <c r="H11" s="39"/>
      <c r="I11" s="8"/>
      <c r="J11" s="8"/>
      <c r="K11" s="8"/>
      <c r="L11" s="23"/>
      <c r="M11" s="9"/>
    </row>
    <row r="12" spans="1:13" x14ac:dyDescent="0.25">
      <c r="A12" s="24"/>
      <c r="B12" s="32" t="s">
        <v>7</v>
      </c>
      <c r="C12" s="39">
        <f>SUM(D12:G12)</f>
        <v>79.25</v>
      </c>
      <c r="D12" s="8"/>
      <c r="E12" s="8"/>
      <c r="F12" s="8">
        <v>79.25</v>
      </c>
      <c r="G12" s="23"/>
      <c r="H12" s="39">
        <f>SUM(I12:L12)</f>
        <v>88.168999999999997</v>
      </c>
      <c r="I12" s="8"/>
      <c r="J12" s="8"/>
      <c r="K12" s="8">
        <v>88.168999999999997</v>
      </c>
      <c r="L12" s="23"/>
      <c r="M12" s="9"/>
    </row>
    <row r="13" spans="1:13" x14ac:dyDescent="0.25">
      <c r="A13" s="24"/>
      <c r="B13" s="32" t="s">
        <v>15</v>
      </c>
      <c r="C13" s="39"/>
      <c r="D13" s="8"/>
      <c r="E13" s="8"/>
      <c r="F13" s="8"/>
      <c r="G13" s="23"/>
      <c r="H13" s="39"/>
      <c r="I13" s="8"/>
      <c r="J13" s="8"/>
      <c r="K13" s="8"/>
      <c r="L13" s="23"/>
      <c r="M13" s="9"/>
    </row>
    <row r="14" spans="1:13" x14ac:dyDescent="0.25">
      <c r="A14" s="24"/>
      <c r="B14" s="32" t="s">
        <v>16</v>
      </c>
      <c r="C14" s="39">
        <f>SUM(D14:G14)</f>
        <v>2.0739999999999998</v>
      </c>
      <c r="D14" s="8"/>
      <c r="E14" s="8"/>
      <c r="F14" s="8"/>
      <c r="G14" s="23">
        <v>2.0739999999999998</v>
      </c>
      <c r="H14" s="39">
        <f>SUM(I14:L14)</f>
        <v>2.5739999999999998</v>
      </c>
      <c r="I14" s="8"/>
      <c r="J14" s="8"/>
      <c r="K14" s="8"/>
      <c r="L14" s="23">
        <v>2.5739999999999998</v>
      </c>
      <c r="M14" s="9"/>
    </row>
    <row r="15" spans="1:13" x14ac:dyDescent="0.25">
      <c r="A15" s="24" t="s">
        <v>17</v>
      </c>
      <c r="B15" s="32" t="s">
        <v>18</v>
      </c>
      <c r="C15" s="39"/>
      <c r="D15" s="8"/>
      <c r="E15" s="8"/>
      <c r="F15" s="8"/>
      <c r="G15" s="23"/>
      <c r="H15" s="39"/>
      <c r="I15" s="8"/>
      <c r="J15" s="8"/>
      <c r="K15" s="8"/>
      <c r="L15" s="23"/>
      <c r="M15" s="9"/>
    </row>
    <row r="16" spans="1:13" ht="27.75" customHeight="1" x14ac:dyDescent="0.25">
      <c r="A16" s="22" t="s">
        <v>19</v>
      </c>
      <c r="B16" s="32" t="s">
        <v>20</v>
      </c>
      <c r="C16" s="39">
        <f>SUM(D16:G16)</f>
        <v>277.24799999999999</v>
      </c>
      <c r="D16" s="8">
        <v>277.24799999999999</v>
      </c>
      <c r="E16" s="8"/>
      <c r="F16" s="8"/>
      <c r="G16" s="23"/>
      <c r="H16" s="39">
        <f>SUM(I16:L16)</f>
        <v>298.69400000000002</v>
      </c>
      <c r="I16" s="8">
        <v>298.69400000000002</v>
      </c>
      <c r="J16" s="8"/>
      <c r="K16" s="8"/>
      <c r="L16" s="23"/>
      <c r="M16" s="9"/>
    </row>
    <row r="17" spans="1:13" ht="24.75" customHeight="1" x14ac:dyDescent="0.25">
      <c r="A17" s="22" t="s">
        <v>21</v>
      </c>
      <c r="B17" s="32" t="s">
        <v>22</v>
      </c>
      <c r="C17" s="39"/>
      <c r="D17" s="10"/>
      <c r="E17" s="8"/>
      <c r="F17" s="10"/>
      <c r="G17" s="23"/>
      <c r="H17" s="39"/>
      <c r="I17" s="10"/>
      <c r="J17" s="8"/>
      <c r="K17" s="10"/>
      <c r="L17" s="23"/>
      <c r="M17" s="9"/>
    </row>
    <row r="18" spans="1:13" x14ac:dyDescent="0.25">
      <c r="A18" s="24" t="s">
        <v>23</v>
      </c>
      <c r="B18" s="32" t="s">
        <v>24</v>
      </c>
      <c r="C18" s="39">
        <f>SUM(D18:G18)</f>
        <v>6.6440000000000001</v>
      </c>
      <c r="D18" s="8">
        <v>3.91</v>
      </c>
      <c r="E18" s="8"/>
      <c r="F18" s="8">
        <v>2.585</v>
      </c>
      <c r="G18" s="23">
        <v>0.14899999999999999</v>
      </c>
      <c r="H18" s="39">
        <f>SUM(I18:L18)</f>
        <v>7.8140000000000009</v>
      </c>
      <c r="I18" s="8">
        <v>4.2460000000000004</v>
      </c>
      <c r="J18" s="8"/>
      <c r="K18" s="8">
        <v>3.3940000000000001</v>
      </c>
      <c r="L18" s="23">
        <v>0.17399999999999999</v>
      </c>
      <c r="M18" s="11"/>
    </row>
    <row r="19" spans="1:13" x14ac:dyDescent="0.25">
      <c r="A19" s="24"/>
      <c r="B19" s="32" t="s">
        <v>25</v>
      </c>
      <c r="C19" s="39">
        <f>(C18/C9)*100</f>
        <v>2.3964104339796859</v>
      </c>
      <c r="D19" s="31">
        <f t="shared" ref="D19:L19" si="0">(D18/D9)*100</f>
        <v>1.4102897045244691</v>
      </c>
      <c r="E19" s="31"/>
      <c r="F19" s="31">
        <f t="shared" si="0"/>
        <v>3.2618296529968456</v>
      </c>
      <c r="G19" s="55">
        <f t="shared" si="0"/>
        <v>5.788655788655789</v>
      </c>
      <c r="H19" s="39">
        <f>(H18/H9)*100</f>
        <v>2.6160552270885926</v>
      </c>
      <c r="I19" s="31">
        <f t="shared" si="0"/>
        <v>1.4215216910952346</v>
      </c>
      <c r="J19" s="31"/>
      <c r="K19" s="31">
        <f t="shared" si="0"/>
        <v>3.8494255350520028</v>
      </c>
      <c r="L19" s="55">
        <f t="shared" si="0"/>
        <v>6.7599067599067597</v>
      </c>
      <c r="M19" s="9"/>
    </row>
    <row r="20" spans="1:13" ht="40.5" customHeight="1" x14ac:dyDescent="0.25">
      <c r="A20" s="22" t="s">
        <v>26</v>
      </c>
      <c r="B20" s="32" t="s">
        <v>27</v>
      </c>
      <c r="C20" s="39">
        <f>SUM(D20:G20)</f>
        <v>2.1779999999999999</v>
      </c>
      <c r="D20" s="8">
        <v>1.4359999999999999</v>
      </c>
      <c r="E20" s="8"/>
      <c r="F20" s="8">
        <v>0.74199999999999999</v>
      </c>
      <c r="G20" s="23"/>
      <c r="H20" s="39">
        <f>SUM(I20:L20)</f>
        <v>1.2</v>
      </c>
      <c r="I20" s="8">
        <v>0.6</v>
      </c>
      <c r="J20" s="8"/>
      <c r="K20" s="8">
        <v>0.6</v>
      </c>
      <c r="L20" s="23"/>
      <c r="M20" s="9"/>
    </row>
    <row r="21" spans="1:13" x14ac:dyDescent="0.25">
      <c r="A21" s="24" t="s">
        <v>28</v>
      </c>
      <c r="B21" s="32" t="s">
        <v>29</v>
      </c>
      <c r="C21" s="39">
        <f>C22+C28</f>
        <v>268.42599999999999</v>
      </c>
      <c r="D21" s="8">
        <f>SUM(D22:D28)</f>
        <v>192.65199999999999</v>
      </c>
      <c r="E21" s="8"/>
      <c r="F21" s="8">
        <f t="shared" ref="F21:G21" si="1">SUM(F22:F28)</f>
        <v>73.84899999999999</v>
      </c>
      <c r="G21" s="23">
        <f t="shared" si="1"/>
        <v>1.925</v>
      </c>
      <c r="H21" s="39">
        <f>H22+H28</f>
        <v>289.68</v>
      </c>
      <c r="I21" s="8">
        <f>SUM(I22:I28)</f>
        <v>205.68</v>
      </c>
      <c r="J21" s="8"/>
      <c r="K21" s="8">
        <f t="shared" ref="K21:L21" si="2">SUM(K22:K28)</f>
        <v>81.599999999999994</v>
      </c>
      <c r="L21" s="23">
        <f t="shared" si="2"/>
        <v>2.4</v>
      </c>
      <c r="M21" s="12"/>
    </row>
    <row r="22" spans="1:13" ht="15" customHeight="1" x14ac:dyDescent="0.25">
      <c r="A22" s="25"/>
      <c r="B22" s="33" t="s">
        <v>30</v>
      </c>
      <c r="C22" s="80">
        <f>SUM(D22:G23)</f>
        <v>151.053</v>
      </c>
      <c r="D22" s="75">
        <v>115.247</v>
      </c>
      <c r="E22" s="75"/>
      <c r="F22" s="75">
        <v>35.805999999999997</v>
      </c>
      <c r="G22" s="72"/>
      <c r="H22" s="80">
        <f>SUM(I22:L23)</f>
        <v>152.68</v>
      </c>
      <c r="I22" s="75">
        <v>116.18</v>
      </c>
      <c r="J22" s="75"/>
      <c r="K22" s="75">
        <v>36.5</v>
      </c>
      <c r="L22" s="72"/>
      <c r="M22" s="74"/>
    </row>
    <row r="23" spans="1:13" ht="15" customHeight="1" x14ac:dyDescent="0.25">
      <c r="A23" s="26" t="s">
        <v>31</v>
      </c>
      <c r="B23" s="34" t="s">
        <v>32</v>
      </c>
      <c r="C23" s="81"/>
      <c r="D23" s="76"/>
      <c r="E23" s="76"/>
      <c r="F23" s="76"/>
      <c r="G23" s="73"/>
      <c r="H23" s="81"/>
      <c r="I23" s="76"/>
      <c r="J23" s="76"/>
      <c r="K23" s="76"/>
      <c r="L23" s="73"/>
      <c r="M23" s="74"/>
    </row>
    <row r="24" spans="1:13" x14ac:dyDescent="0.25">
      <c r="A24" s="24"/>
      <c r="B24" s="32" t="s">
        <v>33</v>
      </c>
      <c r="C24" s="20"/>
      <c r="D24" s="7"/>
      <c r="E24" s="7"/>
      <c r="F24" s="7"/>
      <c r="G24" s="21"/>
      <c r="H24" s="20"/>
      <c r="I24" s="7"/>
      <c r="J24" s="7"/>
      <c r="K24" s="7"/>
      <c r="L24" s="21"/>
      <c r="M24" s="9"/>
    </row>
    <row r="25" spans="1:13" ht="26.25" customHeight="1" x14ac:dyDescent="0.25">
      <c r="A25" s="22"/>
      <c r="B25" s="32" t="s">
        <v>34</v>
      </c>
      <c r="C25" s="20"/>
      <c r="D25" s="7"/>
      <c r="E25" s="7"/>
      <c r="F25" s="7"/>
      <c r="G25" s="21"/>
      <c r="H25" s="20"/>
      <c r="I25" s="7"/>
      <c r="J25" s="7"/>
      <c r="K25" s="7"/>
      <c r="L25" s="21"/>
      <c r="M25" s="12"/>
    </row>
    <row r="26" spans="1:13" x14ac:dyDescent="0.25">
      <c r="A26" s="24"/>
      <c r="B26" s="32" t="s">
        <v>35</v>
      </c>
      <c r="C26" s="20"/>
      <c r="D26" s="7"/>
      <c r="E26" s="7"/>
      <c r="F26" s="7"/>
      <c r="G26" s="21"/>
      <c r="H26" s="20"/>
      <c r="I26" s="7"/>
      <c r="J26" s="7"/>
      <c r="K26" s="7"/>
      <c r="L26" s="21"/>
      <c r="M26" s="12"/>
    </row>
    <row r="27" spans="1:13" x14ac:dyDescent="0.25">
      <c r="A27" s="24" t="s">
        <v>36</v>
      </c>
      <c r="B27" s="32" t="s">
        <v>37</v>
      </c>
      <c r="C27" s="20"/>
      <c r="D27" s="7"/>
      <c r="E27" s="7"/>
      <c r="F27" s="7"/>
      <c r="G27" s="21"/>
      <c r="H27" s="20"/>
      <c r="I27" s="7"/>
      <c r="J27" s="7"/>
      <c r="K27" s="7"/>
      <c r="L27" s="21"/>
      <c r="M27" s="12"/>
    </row>
    <row r="28" spans="1:13" ht="27" customHeight="1" thickBot="1" x14ac:dyDescent="0.3">
      <c r="A28" s="27" t="s">
        <v>38</v>
      </c>
      <c r="B28" s="35" t="s">
        <v>39</v>
      </c>
      <c r="C28" s="56">
        <f>SUM(D28:G28)</f>
        <v>117.373</v>
      </c>
      <c r="D28" s="28">
        <v>77.405000000000001</v>
      </c>
      <c r="E28" s="28"/>
      <c r="F28" s="28">
        <v>38.042999999999999</v>
      </c>
      <c r="G28" s="57">
        <v>1.925</v>
      </c>
      <c r="H28" s="56">
        <f>SUM(I28:L28)</f>
        <v>137</v>
      </c>
      <c r="I28" s="41">
        <v>89.5</v>
      </c>
      <c r="J28" s="42"/>
      <c r="K28" s="41">
        <v>45.1</v>
      </c>
      <c r="L28" s="93">
        <v>2.4</v>
      </c>
      <c r="M28" s="12"/>
    </row>
    <row r="31" spans="1:13" s="13" customFormat="1" ht="15.75" x14ac:dyDescent="0.25">
      <c r="B31" s="14"/>
      <c r="C31" s="14"/>
      <c r="D31" s="14"/>
      <c r="E31" s="14"/>
      <c r="F31" s="14"/>
      <c r="G31" s="14"/>
      <c r="H31" s="14"/>
      <c r="I31" s="14"/>
      <c r="J31" s="14"/>
    </row>
    <row r="134" spans="5:5" x14ac:dyDescent="0.25">
      <c r="E134" s="1" t="s">
        <v>47</v>
      </c>
    </row>
  </sheetData>
  <mergeCells count="17">
    <mergeCell ref="M22:M23"/>
    <mergeCell ref="H22:H23"/>
    <mergeCell ref="I22:I23"/>
    <mergeCell ref="J22:J23"/>
    <mergeCell ref="K22:K23"/>
    <mergeCell ref="L22:L23"/>
    <mergeCell ref="C22:C23"/>
    <mergeCell ref="A3:L3"/>
    <mergeCell ref="A4:L4"/>
    <mergeCell ref="A6:A7"/>
    <mergeCell ref="B6:B7"/>
    <mergeCell ref="H6:L6"/>
    <mergeCell ref="C6:G6"/>
    <mergeCell ref="D22:D23"/>
    <mergeCell ref="E22:E23"/>
    <mergeCell ref="F22:F23"/>
    <mergeCell ref="G22:G23"/>
  </mergeCells>
  <pageMargins left="0.39370078740157483" right="0" top="0" bottom="0" header="0.19685039370078741" footer="0.19685039370078741"/>
  <pageSetup paperSize="9" fitToWidth="0" orientation="landscape" r:id="rId1"/>
  <headerFooter alignWithMargins="0">
    <oddHeader>&amp;R&amp;"Times New Roman,обычный"&amp;12Приложение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2"/>
  <sheetViews>
    <sheetView view="pageBreakPreview" zoomScaleNormal="100" zoomScaleSheetLayoutView="100" workbookViewId="0">
      <selection activeCell="K15" sqref="K15"/>
    </sheetView>
  </sheetViews>
  <sheetFormatPr defaultRowHeight="15" x14ac:dyDescent="0.25"/>
  <cols>
    <col min="1" max="1" width="5.42578125" style="1" customWidth="1"/>
    <col min="2" max="2" width="38.28515625" style="1" customWidth="1"/>
    <col min="3" max="7" width="7.5703125" style="1" customWidth="1"/>
    <col min="8" max="8" width="10.42578125" style="1" customWidth="1"/>
    <col min="9" max="9" width="8.85546875" style="1" customWidth="1"/>
    <col min="10" max="10" width="8" style="1" customWidth="1"/>
    <col min="11" max="11" width="8.7109375" style="1" customWidth="1"/>
    <col min="12" max="12" width="8.85546875" style="1" customWidth="1"/>
    <col min="13" max="13" width="11.5703125" style="1" customWidth="1"/>
    <col min="14" max="16384" width="9.140625" style="1"/>
  </cols>
  <sheetData>
    <row r="1" spans="1:13" x14ac:dyDescent="0.25">
      <c r="L1" s="2" t="s">
        <v>40</v>
      </c>
    </row>
    <row r="3" spans="1:13" ht="16.5" x14ac:dyDescent="0.25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3"/>
    </row>
    <row r="4" spans="1:13" ht="15.7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0.25" customHeight="1" thickBot="1" x14ac:dyDescent="0.3">
      <c r="L5" s="5" t="s">
        <v>42</v>
      </c>
    </row>
    <row r="6" spans="1:13" ht="15" customHeight="1" x14ac:dyDescent="0.25">
      <c r="A6" s="62" t="s">
        <v>4</v>
      </c>
      <c r="B6" s="64" t="s">
        <v>5</v>
      </c>
      <c r="C6" s="69" t="s">
        <v>48</v>
      </c>
      <c r="D6" s="69"/>
      <c r="E6" s="69"/>
      <c r="F6" s="69"/>
      <c r="G6" s="69"/>
      <c r="H6" s="66" t="s">
        <v>49</v>
      </c>
      <c r="I6" s="67"/>
      <c r="J6" s="67"/>
      <c r="K6" s="67"/>
      <c r="L6" s="68"/>
      <c r="M6" s="6"/>
    </row>
    <row r="7" spans="1:13" x14ac:dyDescent="0.25">
      <c r="A7" s="63"/>
      <c r="B7" s="65"/>
      <c r="C7" s="17" t="s">
        <v>6</v>
      </c>
      <c r="D7" s="18" t="s">
        <v>7</v>
      </c>
      <c r="E7" s="18" t="s">
        <v>8</v>
      </c>
      <c r="F7" s="18" t="s">
        <v>9</v>
      </c>
      <c r="G7" s="16" t="s">
        <v>10</v>
      </c>
      <c r="H7" s="38" t="s">
        <v>6</v>
      </c>
      <c r="I7" s="18" t="s">
        <v>7</v>
      </c>
      <c r="J7" s="18" t="s">
        <v>8</v>
      </c>
      <c r="K7" s="18" t="s">
        <v>9</v>
      </c>
      <c r="L7" s="19" t="s">
        <v>10</v>
      </c>
      <c r="M7" s="6"/>
    </row>
    <row r="8" spans="1:13" ht="15.75" thickBot="1" x14ac:dyDescent="0.3">
      <c r="A8" s="40">
        <v>1</v>
      </c>
      <c r="B8" s="49">
        <v>2</v>
      </c>
      <c r="C8" s="50">
        <v>3</v>
      </c>
      <c r="D8" s="29">
        <v>4</v>
      </c>
      <c r="E8" s="29">
        <v>5</v>
      </c>
      <c r="F8" s="29">
        <v>6</v>
      </c>
      <c r="G8" s="51">
        <v>7</v>
      </c>
      <c r="H8" s="40">
        <v>8</v>
      </c>
      <c r="I8" s="29">
        <v>9</v>
      </c>
      <c r="J8" s="29">
        <v>10</v>
      </c>
      <c r="K8" s="29">
        <v>11</v>
      </c>
      <c r="L8" s="30">
        <v>12</v>
      </c>
      <c r="M8" s="6"/>
    </row>
    <row r="9" spans="1:13" x14ac:dyDescent="0.25">
      <c r="A9" s="44">
        <v>1</v>
      </c>
      <c r="B9" s="45" t="s">
        <v>43</v>
      </c>
      <c r="C9" s="52">
        <f>C18+C20+C21</f>
        <v>36.814</v>
      </c>
      <c r="D9" s="46">
        <f>D16</f>
        <v>36.814</v>
      </c>
      <c r="E9" s="46"/>
      <c r="F9" s="47">
        <f>F10</f>
        <v>10.523</v>
      </c>
      <c r="G9" s="47">
        <f>G10</f>
        <v>0.27500000000000002</v>
      </c>
      <c r="H9" s="52">
        <f>H18+H20+H21</f>
        <v>39.661700000000003</v>
      </c>
      <c r="I9" s="46">
        <f>I16</f>
        <v>39.661999999999999</v>
      </c>
      <c r="J9" s="46"/>
      <c r="K9" s="46">
        <f>K10</f>
        <v>11.707000000000001</v>
      </c>
      <c r="L9" s="48">
        <f>L10</f>
        <v>0.34200000000000003</v>
      </c>
      <c r="M9" s="43"/>
    </row>
    <row r="10" spans="1:13" x14ac:dyDescent="0.25">
      <c r="A10" s="24" t="s">
        <v>12</v>
      </c>
      <c r="B10" s="32" t="s">
        <v>13</v>
      </c>
      <c r="C10" s="39">
        <f>SUM(D10:G10)</f>
        <v>10.798</v>
      </c>
      <c r="D10" s="8"/>
      <c r="E10" s="8"/>
      <c r="F10" s="8">
        <v>10.523</v>
      </c>
      <c r="G10" s="36">
        <v>0.27500000000000002</v>
      </c>
      <c r="H10" s="39">
        <f>SUM(I10:L10)</f>
        <v>12.049000000000001</v>
      </c>
      <c r="I10" s="8"/>
      <c r="J10" s="8"/>
      <c r="K10" s="8">
        <v>11.707000000000001</v>
      </c>
      <c r="L10" s="23">
        <v>0.34200000000000003</v>
      </c>
      <c r="M10" s="43"/>
    </row>
    <row r="11" spans="1:13" x14ac:dyDescent="0.25">
      <c r="A11" s="24"/>
      <c r="B11" s="32" t="s">
        <v>14</v>
      </c>
      <c r="C11" s="39"/>
      <c r="D11" s="8"/>
      <c r="E11" s="8"/>
      <c r="F11" s="8"/>
      <c r="G11" s="36"/>
      <c r="H11" s="39"/>
      <c r="I11" s="8"/>
      <c r="J11" s="8"/>
      <c r="K11" s="8"/>
      <c r="L11" s="23"/>
      <c r="M11" s="43"/>
    </row>
    <row r="12" spans="1:13" x14ac:dyDescent="0.25">
      <c r="A12" s="24"/>
      <c r="B12" s="32" t="s">
        <v>7</v>
      </c>
      <c r="C12" s="39">
        <f>SUM(D12:G12)</f>
        <v>10.523</v>
      </c>
      <c r="D12" s="8"/>
      <c r="E12" s="8"/>
      <c r="F12" s="8">
        <v>10.523</v>
      </c>
      <c r="G12" s="36"/>
      <c r="H12" s="39">
        <f>SUM(I12:L12)</f>
        <v>11.707000000000001</v>
      </c>
      <c r="I12" s="8"/>
      <c r="J12" s="8"/>
      <c r="K12" s="8">
        <v>11.707000000000001</v>
      </c>
      <c r="L12" s="23"/>
      <c r="M12" s="43"/>
    </row>
    <row r="13" spans="1:13" x14ac:dyDescent="0.25">
      <c r="A13" s="24"/>
      <c r="B13" s="32" t="s">
        <v>8</v>
      </c>
      <c r="C13" s="39"/>
      <c r="D13" s="8"/>
      <c r="E13" s="8"/>
      <c r="F13" s="8"/>
      <c r="G13" s="36"/>
      <c r="H13" s="39"/>
      <c r="I13" s="8"/>
      <c r="J13" s="8"/>
      <c r="K13" s="8"/>
      <c r="L13" s="23"/>
      <c r="M13" s="43"/>
    </row>
    <row r="14" spans="1:13" x14ac:dyDescent="0.25">
      <c r="A14" s="24"/>
      <c r="B14" s="32" t="s">
        <v>9</v>
      </c>
      <c r="C14" s="39">
        <f>SUM(D14:G14)</f>
        <v>0.27500000000000002</v>
      </c>
      <c r="D14" s="8"/>
      <c r="E14" s="8"/>
      <c r="F14" s="8"/>
      <c r="G14" s="36">
        <v>0.27500000000000002</v>
      </c>
      <c r="H14" s="39">
        <f>SUM(I14:L14)</f>
        <v>0.34200000000000003</v>
      </c>
      <c r="I14" s="8"/>
      <c r="J14" s="8"/>
      <c r="K14" s="8"/>
      <c r="L14" s="23">
        <v>0.34200000000000003</v>
      </c>
      <c r="M14" s="43"/>
    </row>
    <row r="15" spans="1:13" x14ac:dyDescent="0.25">
      <c r="A15" s="24" t="s">
        <v>17</v>
      </c>
      <c r="B15" s="32" t="s">
        <v>18</v>
      </c>
      <c r="C15" s="39"/>
      <c r="D15" s="8"/>
      <c r="E15" s="8"/>
      <c r="F15" s="8"/>
      <c r="G15" s="36"/>
      <c r="H15" s="39"/>
      <c r="I15" s="8"/>
      <c r="J15" s="8"/>
      <c r="K15" s="8"/>
      <c r="L15" s="23"/>
      <c r="M15" s="43"/>
    </row>
    <row r="16" spans="1:13" ht="30" x14ac:dyDescent="0.25">
      <c r="A16" s="22" t="s">
        <v>19</v>
      </c>
      <c r="B16" s="32" t="s">
        <v>20</v>
      </c>
      <c r="C16" s="39">
        <f>SUM(D16:G16)</f>
        <v>36.814</v>
      </c>
      <c r="D16" s="8">
        <v>36.814</v>
      </c>
      <c r="E16" s="8"/>
      <c r="F16" s="8"/>
      <c r="G16" s="36"/>
      <c r="H16" s="39">
        <f>SUM(I16:L16)</f>
        <v>39.661999999999999</v>
      </c>
      <c r="I16" s="8">
        <v>39.661999999999999</v>
      </c>
      <c r="J16" s="8"/>
      <c r="K16" s="8"/>
      <c r="L16" s="23"/>
      <c r="M16" s="43"/>
    </row>
    <row r="17" spans="1:13" ht="30" x14ac:dyDescent="0.25">
      <c r="A17" s="22" t="s">
        <v>21</v>
      </c>
      <c r="B17" s="32" t="s">
        <v>44</v>
      </c>
      <c r="C17" s="39"/>
      <c r="D17" s="10"/>
      <c r="E17" s="8"/>
      <c r="F17" s="10"/>
      <c r="G17" s="36"/>
      <c r="H17" s="39"/>
      <c r="I17" s="10"/>
      <c r="J17" s="8"/>
      <c r="K17" s="10"/>
      <c r="L17" s="23"/>
      <c r="M17" s="43"/>
    </row>
    <row r="18" spans="1:13" x14ac:dyDescent="0.25">
      <c r="A18" s="24" t="s">
        <v>23</v>
      </c>
      <c r="B18" s="32" t="s">
        <v>45</v>
      </c>
      <c r="C18" s="39">
        <f>SUM(D18:G18)</f>
        <v>0.88200000000000012</v>
      </c>
      <c r="D18" s="8">
        <v>0.51900000000000002</v>
      </c>
      <c r="E18" s="8"/>
      <c r="F18" s="8">
        <v>0.34300000000000003</v>
      </c>
      <c r="G18" s="36">
        <v>0.02</v>
      </c>
      <c r="H18" s="39">
        <f>SUM(I18:L18)</f>
        <v>1.0379999999999998</v>
      </c>
      <c r="I18" s="8">
        <v>0.56399999999999995</v>
      </c>
      <c r="J18" s="8"/>
      <c r="K18" s="8">
        <v>0.45100000000000001</v>
      </c>
      <c r="L18" s="23">
        <v>2.3E-2</v>
      </c>
      <c r="M18" s="43"/>
    </row>
    <row r="19" spans="1:13" x14ac:dyDescent="0.25">
      <c r="A19" s="24"/>
      <c r="B19" s="32" t="s">
        <v>25</v>
      </c>
      <c r="C19" s="39">
        <f>(C18/C9)*100</f>
        <v>2.3958276742543601</v>
      </c>
      <c r="D19" s="31">
        <f t="shared" ref="D19:G19" si="0">(D18/D9)*100</f>
        <v>1.4097897538979736</v>
      </c>
      <c r="E19" s="31"/>
      <c r="F19" s="31">
        <f t="shared" si="0"/>
        <v>3.259526750926542</v>
      </c>
      <c r="G19" s="55">
        <f t="shared" si="0"/>
        <v>7.2727272727272725</v>
      </c>
      <c r="H19" s="39">
        <f>(H18/H9)*100</f>
        <v>2.6171344143090178</v>
      </c>
      <c r="I19" s="31">
        <f t="shared" ref="I19:L19" si="1">(I18/I9)*100</f>
        <v>1.4220160354999747</v>
      </c>
      <c r="J19" s="31"/>
      <c r="K19" s="31">
        <f t="shared" si="1"/>
        <v>3.8523960023917314</v>
      </c>
      <c r="L19" s="55">
        <f t="shared" si="1"/>
        <v>6.7251461988304087</v>
      </c>
      <c r="M19" s="9"/>
    </row>
    <row r="20" spans="1:13" ht="45" x14ac:dyDescent="0.25">
      <c r="A20" s="22" t="s">
        <v>26</v>
      </c>
      <c r="B20" s="32" t="s">
        <v>46</v>
      </c>
      <c r="C20" s="39">
        <f>SUM(D20:G20)</f>
        <v>0.28900000000000003</v>
      </c>
      <c r="D20" s="8">
        <v>0.191</v>
      </c>
      <c r="E20" s="8"/>
      <c r="F20" s="8">
        <v>9.8000000000000004E-2</v>
      </c>
      <c r="G20" s="36"/>
      <c r="H20" s="39">
        <f>SUM(I20:L20)</f>
        <v>0.159</v>
      </c>
      <c r="I20" s="8">
        <v>0.08</v>
      </c>
      <c r="J20" s="8"/>
      <c r="K20" s="8">
        <v>7.9000000000000001E-2</v>
      </c>
      <c r="L20" s="23"/>
      <c r="M20" s="43"/>
    </row>
    <row r="21" spans="1:13" x14ac:dyDescent="0.25">
      <c r="A21" s="24" t="s">
        <v>28</v>
      </c>
      <c r="B21" s="32" t="s">
        <v>29</v>
      </c>
      <c r="C21" s="39">
        <f>C22+C28</f>
        <v>35.643000000000001</v>
      </c>
      <c r="D21" s="8">
        <f>SUM(D22:D28)</f>
        <v>25.581000000000003</v>
      </c>
      <c r="E21" s="8"/>
      <c r="F21" s="8">
        <f t="shared" ref="F21:G21" si="2">SUM(F22:F28)</f>
        <v>9.8060000000000009</v>
      </c>
      <c r="G21" s="23">
        <f t="shared" si="2"/>
        <v>0.25600000000000001</v>
      </c>
      <c r="H21" s="39">
        <f>H22+H28</f>
        <v>38.464700000000001</v>
      </c>
      <c r="I21" s="8">
        <f>SUM(I22:I28)</f>
        <v>27.311</v>
      </c>
      <c r="J21" s="8"/>
      <c r="K21" s="8">
        <f t="shared" ref="K21:L21" si="3">SUM(K22:K28)</f>
        <v>10.835000000000001</v>
      </c>
      <c r="L21" s="23">
        <f t="shared" si="3"/>
        <v>0.31869999999999998</v>
      </c>
      <c r="M21" s="43"/>
    </row>
    <row r="22" spans="1:13" x14ac:dyDescent="0.25">
      <c r="A22" s="25"/>
      <c r="B22" s="33" t="s">
        <v>30</v>
      </c>
      <c r="C22" s="58">
        <f>SUM(D22:G23)</f>
        <v>20.058</v>
      </c>
      <c r="D22" s="70">
        <v>15.303000000000001</v>
      </c>
      <c r="E22" s="70"/>
      <c r="F22" s="70">
        <v>4.7549999999999999</v>
      </c>
      <c r="G22" s="78"/>
      <c r="H22" s="82">
        <f>SUM(I22:L23)</f>
        <v>20.274000000000001</v>
      </c>
      <c r="I22" s="83">
        <v>15.427</v>
      </c>
      <c r="J22" s="83"/>
      <c r="K22" s="83">
        <v>4.8470000000000004</v>
      </c>
      <c r="L22" s="84"/>
      <c r="M22" s="77"/>
    </row>
    <row r="23" spans="1:13" x14ac:dyDescent="0.25">
      <c r="A23" s="26" t="s">
        <v>31</v>
      </c>
      <c r="B23" s="34" t="s">
        <v>32</v>
      </c>
      <c r="C23" s="59"/>
      <c r="D23" s="71"/>
      <c r="E23" s="71"/>
      <c r="F23" s="71"/>
      <c r="G23" s="79"/>
      <c r="H23" s="85"/>
      <c r="I23" s="86"/>
      <c r="J23" s="86"/>
      <c r="K23" s="86"/>
      <c r="L23" s="87"/>
      <c r="M23" s="77"/>
    </row>
    <row r="24" spans="1:13" x14ac:dyDescent="0.25">
      <c r="A24" s="24"/>
      <c r="B24" s="32" t="s">
        <v>33</v>
      </c>
      <c r="C24" s="20"/>
      <c r="D24" s="7"/>
      <c r="E24" s="7"/>
      <c r="F24" s="7"/>
      <c r="G24" s="15"/>
      <c r="H24" s="88"/>
      <c r="I24" s="89"/>
      <c r="J24" s="89"/>
      <c r="K24" s="89"/>
      <c r="L24" s="90"/>
      <c r="M24" s="43"/>
    </row>
    <row r="25" spans="1:13" ht="30" x14ac:dyDescent="0.25">
      <c r="A25" s="22"/>
      <c r="B25" s="32" t="s">
        <v>34</v>
      </c>
      <c r="C25" s="20"/>
      <c r="D25" s="7"/>
      <c r="E25" s="7"/>
      <c r="F25" s="7"/>
      <c r="G25" s="15"/>
      <c r="H25" s="88"/>
      <c r="I25" s="89"/>
      <c r="J25" s="89"/>
      <c r="K25" s="89"/>
      <c r="L25" s="90"/>
      <c r="M25" s="43"/>
    </row>
    <row r="26" spans="1:13" x14ac:dyDescent="0.25">
      <c r="A26" s="24"/>
      <c r="B26" s="32" t="s">
        <v>35</v>
      </c>
      <c r="C26" s="20"/>
      <c r="D26" s="7"/>
      <c r="E26" s="7"/>
      <c r="F26" s="7"/>
      <c r="G26" s="15"/>
      <c r="H26" s="88"/>
      <c r="I26" s="89"/>
      <c r="J26" s="89"/>
      <c r="K26" s="89"/>
      <c r="L26" s="90"/>
      <c r="M26" s="43"/>
    </row>
    <row r="27" spans="1:13" x14ac:dyDescent="0.25">
      <c r="A27" s="24" t="s">
        <v>36</v>
      </c>
      <c r="B27" s="32" t="s">
        <v>37</v>
      </c>
      <c r="C27" s="20"/>
      <c r="D27" s="7"/>
      <c r="E27" s="7"/>
      <c r="F27" s="7"/>
      <c r="G27" s="15"/>
      <c r="H27" s="88"/>
      <c r="I27" s="89"/>
      <c r="J27" s="89"/>
      <c r="K27" s="89"/>
      <c r="L27" s="90"/>
      <c r="M27" s="43"/>
    </row>
    <row r="28" spans="1:13" ht="15.75" thickBot="1" x14ac:dyDescent="0.3">
      <c r="A28" s="27" t="s">
        <v>38</v>
      </c>
      <c r="B28" s="35" t="s">
        <v>39</v>
      </c>
      <c r="C28" s="56">
        <f>SUM(D28:G28)</f>
        <v>15.585000000000001</v>
      </c>
      <c r="D28" s="28">
        <v>10.278</v>
      </c>
      <c r="E28" s="28"/>
      <c r="F28" s="28">
        <v>5.0510000000000002</v>
      </c>
      <c r="G28" s="37">
        <v>0.25600000000000001</v>
      </c>
      <c r="H28" s="56">
        <f>SUM(I28:L28)</f>
        <v>18.1907</v>
      </c>
      <c r="I28" s="91">
        <v>11.884</v>
      </c>
      <c r="J28" s="91"/>
      <c r="K28" s="91">
        <v>5.9880000000000004</v>
      </c>
      <c r="L28" s="92">
        <v>0.31869999999999998</v>
      </c>
      <c r="M28" s="43"/>
    </row>
    <row r="32" spans="1:13" s="13" customFormat="1" ht="15.75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mergeCells count="16">
    <mergeCell ref="M22:M23"/>
    <mergeCell ref="A3:L3"/>
    <mergeCell ref="A6:A7"/>
    <mergeCell ref="B6:B7"/>
    <mergeCell ref="H6:L6"/>
    <mergeCell ref="H22:H23"/>
    <mergeCell ref="I22:I23"/>
    <mergeCell ref="J22:J23"/>
    <mergeCell ref="K22:K23"/>
    <mergeCell ref="L22:L23"/>
    <mergeCell ref="C6:G6"/>
    <mergeCell ref="C22:C23"/>
    <mergeCell ref="D22:D23"/>
    <mergeCell ref="E22:E23"/>
    <mergeCell ref="F22:F23"/>
    <mergeCell ref="G22:G23"/>
  </mergeCells>
  <pageMargins left="0.39370078740157483" right="0" top="0.59055118110236227" bottom="0.39370078740157483" header="0.19685039370078741" footer="0.19685039370078741"/>
  <pageSetup paperSize="9" fitToHeight="0" orientation="landscape" r:id="rId1"/>
  <headerFooter alignWithMargins="0">
    <oddHeader>&amp;R&amp;"Times New Roman,обычный"&amp;12Приложение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19г.2</vt:lpstr>
      <vt:lpstr>19г.2..</vt:lpstr>
      <vt:lpstr>'19г.2'!Область_печати</vt:lpstr>
      <vt:lpstr>'19г.2..'!Область_печати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2021-02-26T06:27:09Z</cp:lastPrinted>
  <dcterms:created xsi:type="dcterms:W3CDTF">2016-03-10T05:10:50Z</dcterms:created>
  <dcterms:modified xsi:type="dcterms:W3CDTF">2021-02-26T06:42:12Z</dcterms:modified>
</cp:coreProperties>
</file>